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umptions" sheetId="1" r:id="rId5"/>
    <sheet state="visible" name="Customers" sheetId="2" r:id="rId6"/>
    <sheet state="visible" name="Revenue" sheetId="3" r:id="rId7"/>
    <sheet state="visible" name="Costs" sheetId="4" r:id="rId8"/>
    <sheet state="visible" name="P&amp;L" sheetId="5" r:id="rId9"/>
    <sheet state="visible" name="Unit_Economics" sheetId="6" r:id="rId10"/>
  </sheets>
  <definedNames/>
  <calcPr/>
</workbook>
</file>

<file path=xl/sharedStrings.xml><?xml version="1.0" encoding="utf-8"?>
<sst xmlns="http://schemas.openxmlformats.org/spreadsheetml/2006/main" count="34" uniqueCount="24">
  <si>
    <t>whatsapp</t>
  </si>
  <si>
    <t>Parameter</t>
  </si>
  <si>
    <t>Value</t>
  </si>
  <si>
    <t>ARPU_month</t>
  </si>
  <si>
    <t>Gross_margin</t>
  </si>
  <si>
    <t>CAC_year1</t>
  </si>
  <si>
    <t>CAC_year4</t>
  </si>
  <si>
    <t>Churn_rate_yearly</t>
  </si>
  <si>
    <t>Lifetime_years</t>
  </si>
  <si>
    <t>Year</t>
  </si>
  <si>
    <t>Customers</t>
  </si>
  <si>
    <t>ARR (€)</t>
  </si>
  <si>
    <t>Marketing (€)</t>
  </si>
  <si>
    <t>COGS (€)</t>
  </si>
  <si>
    <t>Total Costs (€)</t>
  </si>
  <si>
    <t>Revenue (€)</t>
  </si>
  <si>
    <t>Profit (€)</t>
  </si>
  <si>
    <t>Metric</t>
  </si>
  <si>
    <t>Formula</t>
  </si>
  <si>
    <t>ARPU_year</t>
  </si>
  <si>
    <t>LTV</t>
  </si>
  <si>
    <t>CAC</t>
  </si>
  <si>
    <t>LTV/CAC</t>
  </si>
  <si>
    <t>Payback_months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</si>
</sst>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x"/>
  </numFmts>
  <fonts count="7">
    <font>
      <sz val="11.0"/>
      <color theme="1"/>
      <name val="Calibri"/>
      <scheme val="minor"/>
    </font>
    <font>
      <sz val="14.0"/>
      <color theme="1"/>
      <name val="Roboto"/>
    </font>
    <font>
      <sz val="12.0"/>
      <color theme="1"/>
      <name val="Roboto"/>
    </font>
    <font>
      <u/>
      <sz val="12.0"/>
      <color rgb="FF999999"/>
      <name val="Roboto"/>
    </font>
    <font>
      <b/>
      <sz val="12.0"/>
      <color theme="1"/>
      <name val="Roboto"/>
    </font>
    <font>
      <sz val="11.0"/>
      <color theme="1"/>
      <name val="Calibri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right"/>
    </xf>
    <xf borderId="0" fillId="2" fontId="4" numFmtId="0" xfId="0" applyFill="1" applyFont="1"/>
    <xf borderId="0" fillId="3" fontId="2" numFmtId="0" xfId="0" applyFill="1" applyFont="1"/>
    <xf borderId="0" fillId="3" fontId="2" numFmtId="164" xfId="0" applyFont="1" applyNumberFormat="1"/>
    <xf borderId="0" fillId="0" fontId="5" numFmtId="0" xfId="0" applyFont="1"/>
    <xf borderId="0" fillId="2" fontId="4" numFmtId="4" xfId="0" applyFont="1" applyNumberFormat="1"/>
    <xf borderId="0" fillId="0" fontId="2" numFmtId="4" xfId="0" applyFont="1" applyNumberFormat="1"/>
    <xf borderId="0" fillId="3" fontId="2" numFmtId="4" xfId="0" applyFont="1" applyNumberFormat="1"/>
    <xf borderId="0" fillId="0" fontId="6" numFmtId="4" xfId="0" applyFont="1" applyNumberFormat="1"/>
    <xf borderId="0" fillId="2" fontId="2" numFmtId="0" xfId="0" applyFont="1"/>
    <xf borderId="0" fillId="3" fontId="2" numFmtId="165" xfId="0" applyFont="1" applyNumberFormat="1"/>
    <xf borderId="0" fillId="0" fontId="2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676400" cy="447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a.me/393457063381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25.14"/>
    <col customWidth="1" min="3" max="3" width="15.57"/>
    <col customWidth="1" min="4" max="23" width="28.43"/>
  </cols>
  <sheetData>
    <row r="1" ht="43.5" customHeight="1">
      <c r="A1" s="1"/>
      <c r="B1" s="2"/>
      <c r="C1" s="3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8.5" customHeight="1">
      <c r="A2" s="4"/>
      <c r="B2" s="4" t="s">
        <v>1</v>
      </c>
      <c r="C2" s="4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customHeight="1">
      <c r="A3" s="2"/>
      <c r="B3" s="2" t="s">
        <v>3</v>
      </c>
      <c r="C3" s="2">
        <v>2999.0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5"/>
      <c r="B4" s="5" t="s">
        <v>4</v>
      </c>
      <c r="C4" s="5">
        <v>0.85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75" customHeight="1">
      <c r="A5" s="2"/>
      <c r="B5" s="2" t="s">
        <v>5</v>
      </c>
      <c r="C5" s="2">
        <v>2000.0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5"/>
      <c r="B6" s="5" t="s">
        <v>6</v>
      </c>
      <c r="C6" s="5">
        <v>500.0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75" customHeight="1">
      <c r="A7" s="2"/>
      <c r="B7" s="2" t="s">
        <v>7</v>
      </c>
      <c r="C7" s="2">
        <v>0.1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1.75" customHeight="1">
      <c r="A8" s="5"/>
      <c r="B8" s="5" t="s">
        <v>8</v>
      </c>
      <c r="C8" s="6">
        <v>2.0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:id="rId1" ref="C1"/>
  </hyperlinks>
  <printOptions/>
  <pageMargins bottom="1.0" footer="0.0" header="0.0" left="0.75" right="0.75" top="1.0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4.43"/>
    <col customWidth="1" min="3" max="3" width="17.14"/>
    <col customWidth="1" min="4" max="23" width="8.71"/>
  </cols>
  <sheetData>
    <row r="1" ht="44.25" customHeight="1">
      <c r="A1" s="7"/>
      <c r="B1" s="2"/>
      <c r="C1" s="3" t="s">
        <v>0</v>
      </c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0" customHeight="1">
      <c r="A2" s="4"/>
      <c r="B2" s="4" t="s">
        <v>9</v>
      </c>
      <c r="C2" s="4" t="s">
        <v>10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customHeight="1">
      <c r="A3" s="2"/>
      <c r="B3" s="2">
        <v>1.0</v>
      </c>
      <c r="C3" s="2">
        <v>30.0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5"/>
      <c r="B4" s="5">
        <v>2.0</v>
      </c>
      <c r="C4" s="5">
        <v>120.0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75" customHeight="1">
      <c r="A5" s="2"/>
      <c r="B5" s="2">
        <v>3.0</v>
      </c>
      <c r="C5" s="2">
        <v>450.0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5"/>
      <c r="B6" s="5">
        <v>4.0</v>
      </c>
      <c r="C6" s="5">
        <v>1500.0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:id="rId1" ref="C1"/>
  </hyperlinks>
  <printOptions/>
  <pageMargins bottom="1.0" footer="0.0" header="0.0" left="0.75" right="0.75" top="1.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5.14"/>
    <col customWidth="1" min="4" max="4" width="20.43"/>
    <col customWidth="1" min="5" max="24" width="8.71"/>
  </cols>
  <sheetData>
    <row r="1" ht="42.0" customHeight="1">
      <c r="A1" s="2"/>
      <c r="B1" s="2"/>
      <c r="D1" s="3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7.75" customHeight="1">
      <c r="A2" s="4"/>
      <c r="B2" s="4" t="s">
        <v>9</v>
      </c>
      <c r="C2" s="4" t="s">
        <v>10</v>
      </c>
      <c r="D2" s="8" t="s">
        <v>11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customHeight="1">
      <c r="A3" s="2"/>
      <c r="B3" s="2">
        <f>Customers!B3</f>
        <v>1</v>
      </c>
      <c r="C3" s="2">
        <f>Customers!C3</f>
        <v>30</v>
      </c>
      <c r="D3" s="9">
        <f>C3*Assumptions!C3*12</f>
        <v>1079640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5"/>
      <c r="B4" s="5">
        <f>Customers!B4</f>
        <v>2</v>
      </c>
      <c r="C4" s="5">
        <f>Customers!C4</f>
        <v>120</v>
      </c>
      <c r="D4" s="10">
        <f>C4*Assumptions!C3*12</f>
        <v>4318560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75" customHeight="1">
      <c r="A5" s="2"/>
      <c r="B5" s="2">
        <f>Customers!B5</f>
        <v>3</v>
      </c>
      <c r="C5" s="2">
        <f>Customers!C5</f>
        <v>450</v>
      </c>
      <c r="D5" s="9">
        <f>C5*Assumptions!C3*12</f>
        <v>16194600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5"/>
      <c r="B6" s="5">
        <f>Customers!B6</f>
        <v>4</v>
      </c>
      <c r="C6" s="5">
        <f>Customers!C6</f>
        <v>1500</v>
      </c>
      <c r="D6" s="10">
        <f>C6*Assumptions!C3*12</f>
        <v>53982000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"/>
      <c r="B7" s="2"/>
      <c r="C7" s="2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9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9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9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9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9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9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9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9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9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9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9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9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9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9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9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9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9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9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9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9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9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9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9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9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9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9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9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9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9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9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9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9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9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9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9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9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9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9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9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9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9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9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9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9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9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9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9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9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9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9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9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9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9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9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9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9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9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9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9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9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9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9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9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9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9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9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9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9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9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9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9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9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9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9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9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9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9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9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9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9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9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9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9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9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9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9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9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9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9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9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9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9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9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9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9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9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9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9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9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9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9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9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9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9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9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9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9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9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9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9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9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9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9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9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9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9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9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9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9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9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9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9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9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9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9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9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9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9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9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9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9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9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9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9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9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9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9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9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9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9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9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9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9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9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9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9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9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9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9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9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9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9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9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9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9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9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9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9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9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9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9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B1:C1"/>
  </mergeCells>
  <hyperlinks>
    <hyperlink r:id="rId1" ref="D1"/>
  </hyperlinks>
  <printOptions/>
  <pageMargins bottom="1.0" footer="0.0" header="0.0" left="0.75" right="0.75" top="1.0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86"/>
    <col customWidth="1" min="2" max="2" width="8.71"/>
    <col customWidth="1" min="3" max="3" width="16.29"/>
    <col customWidth="1" min="4" max="4" width="17.57"/>
    <col customWidth="1" min="5" max="5" width="18.43"/>
    <col customWidth="1" min="6" max="25" width="8.71"/>
  </cols>
  <sheetData>
    <row r="1" ht="44.25" customHeight="1">
      <c r="A1" s="7"/>
      <c r="B1" s="2"/>
      <c r="D1" s="11"/>
      <c r="E1" s="3" t="s">
        <v>0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8.5" customHeight="1">
      <c r="A2" s="4"/>
      <c r="B2" s="4" t="s">
        <v>9</v>
      </c>
      <c r="C2" s="8" t="s">
        <v>12</v>
      </c>
      <c r="D2" s="8" t="s">
        <v>13</v>
      </c>
      <c r="E2" s="8" t="s">
        <v>14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0" customHeight="1">
      <c r="A3" s="2"/>
      <c r="B3" s="2">
        <f>Customers!B3</f>
        <v>1</v>
      </c>
      <c r="C3" s="9">
        <v>153000.0</v>
      </c>
      <c r="D3" s="9">
        <f>Revenue!D3*(1-Assumptions!C4)</f>
        <v>161946</v>
      </c>
      <c r="E3" s="9">
        <f t="shared" ref="E3:E6" si="1">C3+D3</f>
        <v>314946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A4" s="5"/>
      <c r="B4" s="5">
        <f>Customers!B4</f>
        <v>2</v>
      </c>
      <c r="C4" s="10">
        <v>670000.0</v>
      </c>
      <c r="D4" s="10">
        <f>Revenue!D4*(1-Assumptions!C4)</f>
        <v>647784</v>
      </c>
      <c r="E4" s="10">
        <f t="shared" si="1"/>
        <v>1317784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0" customHeight="1">
      <c r="A5" s="2"/>
      <c r="B5" s="2">
        <f>Customers!B5</f>
        <v>3</v>
      </c>
      <c r="C5" s="9">
        <v>1750000.0</v>
      </c>
      <c r="D5" s="9">
        <f>Revenue!D5*(1-Assumptions!C4)</f>
        <v>2429190</v>
      </c>
      <c r="E5" s="9">
        <f t="shared" si="1"/>
        <v>4179190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0" customHeight="1">
      <c r="A6" s="5"/>
      <c r="B6" s="5">
        <f>Customers!B6</f>
        <v>4</v>
      </c>
      <c r="C6" s="10">
        <v>3000000.0</v>
      </c>
      <c r="D6" s="10">
        <f>Revenue!D6*(1-Assumptions!C4)</f>
        <v>8097300</v>
      </c>
      <c r="E6" s="10">
        <f t="shared" si="1"/>
        <v>11097300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7"/>
      <c r="B7" s="7"/>
      <c r="C7" s="11"/>
      <c r="D7" s="11"/>
      <c r="E7" s="11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7"/>
      <c r="B8" s="7"/>
      <c r="C8" s="11"/>
      <c r="D8" s="11"/>
      <c r="E8" s="11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7"/>
      <c r="B9" s="7"/>
      <c r="C9" s="11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7"/>
      <c r="B10" s="7"/>
      <c r="C10" s="11"/>
      <c r="D10" s="11"/>
      <c r="E10" s="11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7"/>
      <c r="B11" s="7"/>
      <c r="C11" s="11"/>
      <c r="D11" s="11"/>
      <c r="E11" s="11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7"/>
      <c r="B12" s="7"/>
      <c r="C12" s="11"/>
      <c r="D12" s="11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7"/>
      <c r="B13" s="7"/>
      <c r="C13" s="11"/>
      <c r="D13" s="11"/>
      <c r="E13" s="11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>
      <c r="A14" s="7"/>
      <c r="B14" s="7"/>
      <c r="C14" s="11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7"/>
      <c r="B15" s="7"/>
      <c r="C15" s="11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7"/>
      <c r="B16" s="7"/>
      <c r="C16" s="11"/>
      <c r="D16" s="11"/>
      <c r="E16" s="11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7"/>
      <c r="B17" s="7"/>
      <c r="C17" s="11"/>
      <c r="D17" s="11"/>
      <c r="E17" s="11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7"/>
      <c r="B18" s="7"/>
      <c r="C18" s="11"/>
      <c r="D18" s="11"/>
      <c r="E18" s="1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7"/>
      <c r="B19" s="7"/>
      <c r="C19" s="11"/>
      <c r="D19" s="11"/>
      <c r="E19" s="1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7"/>
      <c r="B20" s="7"/>
      <c r="C20" s="11"/>
      <c r="D20" s="11"/>
      <c r="E20" s="1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5.75" customHeight="1">
      <c r="A21" s="7"/>
      <c r="B21" s="7"/>
      <c r="C21" s="11"/>
      <c r="D21" s="11"/>
      <c r="E21" s="11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5.75" customHeight="1">
      <c r="A22" s="7"/>
      <c r="B22" s="7"/>
      <c r="C22" s="11"/>
      <c r="D22" s="11"/>
      <c r="E22" s="11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5.75" customHeight="1">
      <c r="A23" s="7"/>
      <c r="B23" s="7"/>
      <c r="C23" s="11"/>
      <c r="D23" s="11"/>
      <c r="E23" s="11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75" customHeight="1">
      <c r="A24" s="7"/>
      <c r="B24" s="7"/>
      <c r="C24" s="11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5.75" customHeight="1">
      <c r="A25" s="7"/>
      <c r="B25" s="7"/>
      <c r="C25" s="11"/>
      <c r="D25" s="11"/>
      <c r="E25" s="11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5.75" customHeight="1">
      <c r="A26" s="7"/>
      <c r="B26" s="7"/>
      <c r="C26" s="11"/>
      <c r="D26" s="11"/>
      <c r="E26" s="11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11"/>
      <c r="D27" s="11"/>
      <c r="E27" s="11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/>
      <c r="B28" s="7"/>
      <c r="C28" s="11"/>
      <c r="D28" s="11"/>
      <c r="E28" s="11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11"/>
      <c r="D29" s="11"/>
      <c r="E29" s="11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11"/>
      <c r="D30" s="11"/>
      <c r="E30" s="11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11"/>
      <c r="D31" s="11"/>
      <c r="E31" s="11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11"/>
      <c r="D32" s="11"/>
      <c r="E32" s="11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11"/>
      <c r="D33" s="11"/>
      <c r="E33" s="11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11"/>
      <c r="D34" s="11"/>
      <c r="E34" s="11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11"/>
      <c r="D35" s="11"/>
      <c r="E35" s="11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11"/>
      <c r="D36" s="11"/>
      <c r="E36" s="11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11"/>
      <c r="D37" s="11"/>
      <c r="E37" s="11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11"/>
      <c r="D38" s="11"/>
      <c r="E38" s="11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11"/>
      <c r="D39" s="11"/>
      <c r="E39" s="11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11"/>
      <c r="D40" s="11"/>
      <c r="E40" s="11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11"/>
      <c r="D41" s="11"/>
      <c r="E41" s="11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11"/>
      <c r="D42" s="11"/>
      <c r="E42" s="11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11"/>
      <c r="D43" s="11"/>
      <c r="E43" s="11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11"/>
      <c r="D44" s="11"/>
      <c r="E44" s="11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11"/>
      <c r="D45" s="11"/>
      <c r="E45" s="11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11"/>
      <c r="D46" s="11"/>
      <c r="E46" s="11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11"/>
      <c r="D47" s="11"/>
      <c r="E47" s="11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11"/>
      <c r="D48" s="11"/>
      <c r="E48" s="11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11"/>
      <c r="D49" s="11"/>
      <c r="E49" s="11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11"/>
      <c r="D50" s="11"/>
      <c r="E50" s="11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11"/>
      <c r="D51" s="11"/>
      <c r="E51" s="11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11"/>
      <c r="D52" s="11"/>
      <c r="E52" s="11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11"/>
      <c r="D53" s="11"/>
      <c r="E53" s="11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11"/>
      <c r="D54" s="11"/>
      <c r="E54" s="11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11"/>
      <c r="D55" s="11"/>
      <c r="E55" s="11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11"/>
      <c r="D56" s="11"/>
      <c r="E56" s="11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11"/>
      <c r="D57" s="11"/>
      <c r="E57" s="11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11"/>
      <c r="D58" s="11"/>
      <c r="E58" s="11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11"/>
      <c r="D59" s="11"/>
      <c r="E59" s="11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11"/>
      <c r="D60" s="11"/>
      <c r="E60" s="11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11"/>
      <c r="D61" s="11"/>
      <c r="E61" s="11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11"/>
      <c r="D62" s="11"/>
      <c r="E62" s="11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11"/>
      <c r="D63" s="11"/>
      <c r="E63" s="11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11"/>
      <c r="D64" s="11"/>
      <c r="E64" s="11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11"/>
      <c r="D65" s="11"/>
      <c r="E65" s="11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11"/>
      <c r="D66" s="11"/>
      <c r="E66" s="11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11"/>
      <c r="D67" s="11"/>
      <c r="E67" s="11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11"/>
      <c r="D68" s="11"/>
      <c r="E68" s="11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11"/>
      <c r="D69" s="11"/>
      <c r="E69" s="11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11"/>
      <c r="D70" s="11"/>
      <c r="E70" s="11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11"/>
      <c r="D71" s="11"/>
      <c r="E71" s="11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11"/>
      <c r="D72" s="11"/>
      <c r="E72" s="11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11"/>
      <c r="D73" s="11"/>
      <c r="E73" s="11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11"/>
      <c r="D74" s="11"/>
      <c r="E74" s="11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11"/>
      <c r="D75" s="11"/>
      <c r="E75" s="11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11"/>
      <c r="D76" s="11"/>
      <c r="E76" s="11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11"/>
      <c r="D77" s="11"/>
      <c r="E77" s="11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11"/>
      <c r="D78" s="11"/>
      <c r="E78" s="11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11"/>
      <c r="D79" s="11"/>
      <c r="E79" s="11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11"/>
      <c r="D80" s="11"/>
      <c r="E80" s="11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11"/>
      <c r="D81" s="11"/>
      <c r="E81" s="11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11"/>
      <c r="D82" s="11"/>
      <c r="E82" s="11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11"/>
      <c r="D83" s="11"/>
      <c r="E83" s="11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11"/>
      <c r="D84" s="11"/>
      <c r="E84" s="11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11"/>
      <c r="D85" s="11"/>
      <c r="E85" s="11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11"/>
      <c r="D86" s="11"/>
      <c r="E86" s="11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11"/>
      <c r="D87" s="11"/>
      <c r="E87" s="11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11"/>
      <c r="D88" s="11"/>
      <c r="E88" s="11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11"/>
      <c r="D89" s="11"/>
      <c r="E89" s="11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11"/>
      <c r="D90" s="11"/>
      <c r="E90" s="11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11"/>
      <c r="D91" s="11"/>
      <c r="E91" s="11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11"/>
      <c r="D92" s="11"/>
      <c r="E92" s="11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11"/>
      <c r="D93" s="11"/>
      <c r="E93" s="11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11"/>
      <c r="D94" s="11"/>
      <c r="E94" s="11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11"/>
      <c r="D95" s="11"/>
      <c r="E95" s="11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11"/>
      <c r="D96" s="11"/>
      <c r="E96" s="11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11"/>
      <c r="D97" s="11"/>
      <c r="E97" s="11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11"/>
      <c r="D98" s="11"/>
      <c r="E98" s="11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11"/>
      <c r="D99" s="11"/>
      <c r="E99" s="11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11"/>
      <c r="D100" s="11"/>
      <c r="E100" s="11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11"/>
      <c r="D101" s="11"/>
      <c r="E101" s="11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11"/>
      <c r="D102" s="11"/>
      <c r="E102" s="11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11"/>
      <c r="D103" s="11"/>
      <c r="E103" s="11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11"/>
      <c r="D104" s="11"/>
      <c r="E104" s="11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11"/>
      <c r="D105" s="11"/>
      <c r="E105" s="11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11"/>
      <c r="D106" s="11"/>
      <c r="E106" s="11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11"/>
      <c r="D107" s="11"/>
      <c r="E107" s="11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11"/>
      <c r="D108" s="11"/>
      <c r="E108" s="11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11"/>
      <c r="D109" s="11"/>
      <c r="E109" s="11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11"/>
      <c r="D110" s="11"/>
      <c r="E110" s="11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11"/>
      <c r="D111" s="11"/>
      <c r="E111" s="11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11"/>
      <c r="D112" s="11"/>
      <c r="E112" s="11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11"/>
      <c r="D113" s="11"/>
      <c r="E113" s="11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11"/>
      <c r="D114" s="11"/>
      <c r="E114" s="11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11"/>
      <c r="D115" s="11"/>
      <c r="E115" s="11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11"/>
      <c r="D116" s="11"/>
      <c r="E116" s="11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11"/>
      <c r="D117" s="11"/>
      <c r="E117" s="11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11"/>
      <c r="D118" s="11"/>
      <c r="E118" s="11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11"/>
      <c r="D119" s="11"/>
      <c r="E119" s="11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11"/>
      <c r="D120" s="11"/>
      <c r="E120" s="11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11"/>
      <c r="D121" s="11"/>
      <c r="E121" s="11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11"/>
      <c r="D122" s="11"/>
      <c r="E122" s="11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11"/>
      <c r="D123" s="11"/>
      <c r="E123" s="11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11"/>
      <c r="D124" s="11"/>
      <c r="E124" s="11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11"/>
      <c r="D125" s="11"/>
      <c r="E125" s="11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11"/>
      <c r="D126" s="11"/>
      <c r="E126" s="11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11"/>
      <c r="D127" s="11"/>
      <c r="E127" s="11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11"/>
      <c r="D128" s="11"/>
      <c r="E128" s="11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11"/>
      <c r="D129" s="11"/>
      <c r="E129" s="1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11"/>
      <c r="D130" s="11"/>
      <c r="E130" s="11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11"/>
      <c r="D131" s="11"/>
      <c r="E131" s="11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11"/>
      <c r="D132" s="11"/>
      <c r="E132" s="11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11"/>
      <c r="D133" s="11"/>
      <c r="E133" s="11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11"/>
      <c r="D134" s="11"/>
      <c r="E134" s="11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11"/>
      <c r="D135" s="11"/>
      <c r="E135" s="11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11"/>
      <c r="D136" s="11"/>
      <c r="E136" s="11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11"/>
      <c r="D137" s="11"/>
      <c r="E137" s="11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11"/>
      <c r="D138" s="11"/>
      <c r="E138" s="11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11"/>
      <c r="D139" s="11"/>
      <c r="E139" s="1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11"/>
      <c r="D140" s="11"/>
      <c r="E140" s="11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11"/>
      <c r="D141" s="11"/>
      <c r="E141" s="11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11"/>
      <c r="D142" s="11"/>
      <c r="E142" s="11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11"/>
      <c r="D143" s="11"/>
      <c r="E143" s="11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11"/>
      <c r="D144" s="11"/>
      <c r="E144" s="11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11"/>
      <c r="D145" s="11"/>
      <c r="E145" s="11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11"/>
      <c r="D146" s="11"/>
      <c r="E146" s="11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11"/>
      <c r="D147" s="11"/>
      <c r="E147" s="11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11"/>
      <c r="D148" s="11"/>
      <c r="E148" s="11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11"/>
      <c r="D149" s="11"/>
      <c r="E149" s="11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11"/>
      <c r="D150" s="11"/>
      <c r="E150" s="11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11"/>
      <c r="D151" s="11"/>
      <c r="E151" s="11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11"/>
      <c r="D152" s="11"/>
      <c r="E152" s="11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11"/>
      <c r="D153" s="11"/>
      <c r="E153" s="11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11"/>
      <c r="D154" s="11"/>
      <c r="E154" s="11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11"/>
      <c r="D155" s="11"/>
      <c r="E155" s="11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11"/>
      <c r="D156" s="11"/>
      <c r="E156" s="11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11"/>
      <c r="D157" s="11"/>
      <c r="E157" s="11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11"/>
      <c r="D158" s="11"/>
      <c r="E158" s="11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11"/>
      <c r="D159" s="11"/>
      <c r="E159" s="11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11"/>
      <c r="D160" s="11"/>
      <c r="E160" s="11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11"/>
      <c r="D161" s="11"/>
      <c r="E161" s="11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11"/>
      <c r="D162" s="11"/>
      <c r="E162" s="11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11"/>
      <c r="D163" s="11"/>
      <c r="E163" s="11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11"/>
      <c r="D164" s="11"/>
      <c r="E164" s="11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11"/>
      <c r="D165" s="11"/>
      <c r="E165" s="11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11"/>
      <c r="D166" s="11"/>
      <c r="E166" s="11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11"/>
      <c r="D167" s="11"/>
      <c r="E167" s="11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11"/>
      <c r="D168" s="11"/>
      <c r="E168" s="11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11"/>
      <c r="D169" s="11"/>
      <c r="E169" s="11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11"/>
      <c r="D170" s="11"/>
      <c r="E170" s="11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11"/>
      <c r="D171" s="11"/>
      <c r="E171" s="11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11"/>
      <c r="D172" s="11"/>
      <c r="E172" s="11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11"/>
      <c r="D173" s="11"/>
      <c r="E173" s="11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11"/>
      <c r="D174" s="11"/>
      <c r="E174" s="11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11"/>
      <c r="D175" s="11"/>
      <c r="E175" s="11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11"/>
      <c r="D176" s="11"/>
      <c r="E176" s="11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11"/>
      <c r="D177" s="11"/>
      <c r="E177" s="11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11"/>
      <c r="D178" s="11"/>
      <c r="E178" s="11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11"/>
      <c r="D179" s="11"/>
      <c r="E179" s="11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11"/>
      <c r="D180" s="11"/>
      <c r="E180" s="11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11"/>
      <c r="D181" s="11"/>
      <c r="E181" s="11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11"/>
      <c r="D182" s="11"/>
      <c r="E182" s="11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11"/>
      <c r="D183" s="11"/>
      <c r="E183" s="11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11"/>
      <c r="D184" s="11"/>
      <c r="E184" s="11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11"/>
      <c r="D185" s="11"/>
      <c r="E185" s="11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11"/>
      <c r="D186" s="11"/>
      <c r="E186" s="11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11"/>
      <c r="D187" s="11"/>
      <c r="E187" s="11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11"/>
      <c r="D188" s="11"/>
      <c r="E188" s="11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11"/>
      <c r="D189" s="11"/>
      <c r="E189" s="11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11"/>
      <c r="D190" s="11"/>
      <c r="E190" s="11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11"/>
      <c r="D191" s="11"/>
      <c r="E191" s="11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11"/>
      <c r="D192" s="11"/>
      <c r="E192" s="11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11"/>
      <c r="D193" s="11"/>
      <c r="E193" s="11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11"/>
      <c r="D194" s="11"/>
      <c r="E194" s="11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11"/>
      <c r="D195" s="11"/>
      <c r="E195" s="11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11"/>
      <c r="D196" s="11"/>
      <c r="E196" s="11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11"/>
      <c r="D197" s="11"/>
      <c r="E197" s="11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11"/>
      <c r="D198" s="11"/>
      <c r="E198" s="11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11"/>
      <c r="D199" s="11"/>
      <c r="E199" s="11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11"/>
      <c r="D200" s="11"/>
      <c r="E200" s="11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11"/>
      <c r="D201" s="11"/>
      <c r="E201" s="11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11"/>
      <c r="D202" s="11"/>
      <c r="E202" s="11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11"/>
      <c r="D203" s="11"/>
      <c r="E203" s="11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11"/>
      <c r="D204" s="11"/>
      <c r="E204" s="11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11"/>
      <c r="D205" s="11"/>
      <c r="E205" s="11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11"/>
      <c r="D206" s="11"/>
      <c r="E206" s="11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11"/>
      <c r="D207" s="11"/>
      <c r="E207" s="11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11"/>
      <c r="D208" s="11"/>
      <c r="E208" s="11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11"/>
      <c r="D209" s="11"/>
      <c r="E209" s="11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11"/>
      <c r="D210" s="11"/>
      <c r="E210" s="11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11"/>
      <c r="D211" s="11"/>
      <c r="E211" s="11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11"/>
      <c r="D212" s="11"/>
      <c r="E212" s="11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11"/>
      <c r="D213" s="11"/>
      <c r="E213" s="11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11"/>
      <c r="D214" s="11"/>
      <c r="E214" s="11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11"/>
      <c r="D215" s="11"/>
      <c r="E215" s="11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11"/>
      <c r="D216" s="11"/>
      <c r="E216" s="11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11"/>
      <c r="D217" s="11"/>
      <c r="E217" s="11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11"/>
      <c r="D218" s="11"/>
      <c r="E218" s="11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11"/>
      <c r="D219" s="11"/>
      <c r="E219" s="11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11"/>
      <c r="D220" s="11"/>
      <c r="E220" s="11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B1:C1"/>
  </mergeCells>
  <hyperlinks>
    <hyperlink r:id="rId1" ref="E1"/>
  </hyperlinks>
  <printOptions/>
  <pageMargins bottom="1.0" footer="0.0" header="0.0" left="0.75" right="0.75" top="1.0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8.71"/>
    <col customWidth="1" min="3" max="3" width="18.43"/>
    <col customWidth="1" min="4" max="4" width="20.29"/>
    <col customWidth="1" min="5" max="5" width="20.43"/>
    <col customWidth="1" min="6" max="25" width="8.71"/>
  </cols>
  <sheetData>
    <row r="1" ht="47.25" customHeight="1">
      <c r="A1" s="2"/>
      <c r="B1" s="2"/>
      <c r="D1" s="9"/>
      <c r="E1" s="3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9.25" customHeight="1">
      <c r="A2" s="4"/>
      <c r="B2" s="4" t="s">
        <v>9</v>
      </c>
      <c r="C2" s="8" t="s">
        <v>15</v>
      </c>
      <c r="D2" s="8" t="s">
        <v>14</v>
      </c>
      <c r="E2" s="8" t="s">
        <v>16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1.75" customHeight="1">
      <c r="A3" s="2"/>
      <c r="B3" s="2">
        <f>Customers!B3</f>
        <v>1</v>
      </c>
      <c r="C3" s="9">
        <f>Revenue!D3</f>
        <v>1079640</v>
      </c>
      <c r="D3" s="9">
        <f>Costs!E3</f>
        <v>314946</v>
      </c>
      <c r="E3" s="9">
        <f t="shared" ref="E3:E6" si="1">C3-D3</f>
        <v>764694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5"/>
      <c r="B4" s="5">
        <f>Customers!B4</f>
        <v>2</v>
      </c>
      <c r="C4" s="10">
        <f>Revenue!D4</f>
        <v>4318560</v>
      </c>
      <c r="D4" s="10">
        <f>Costs!E4</f>
        <v>1317784</v>
      </c>
      <c r="E4" s="10">
        <f t="shared" si="1"/>
        <v>3000776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75" customHeight="1">
      <c r="A5" s="2"/>
      <c r="B5" s="2">
        <f>Customers!B5</f>
        <v>3</v>
      </c>
      <c r="C5" s="9">
        <f>Revenue!D5</f>
        <v>16194600</v>
      </c>
      <c r="D5" s="9">
        <f>Costs!E5</f>
        <v>4179190</v>
      </c>
      <c r="E5" s="9">
        <f t="shared" si="1"/>
        <v>12015410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5"/>
      <c r="B6" s="5">
        <f>Customers!B6</f>
        <v>4</v>
      </c>
      <c r="C6" s="10">
        <f>Revenue!D6</f>
        <v>53982000</v>
      </c>
      <c r="D6" s="10">
        <f>Costs!E6</f>
        <v>11097300</v>
      </c>
      <c r="E6" s="10">
        <f t="shared" si="1"/>
        <v>42884700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2"/>
      <c r="B7" s="2"/>
      <c r="C7" s="9"/>
      <c r="D7" s="9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9"/>
      <c r="D8" s="9"/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9"/>
      <c r="D9" s="9"/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9"/>
      <c r="D10" s="9"/>
      <c r="E10" s="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9"/>
      <c r="D11" s="9"/>
      <c r="E11" s="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9"/>
      <c r="D12" s="9"/>
      <c r="E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9"/>
      <c r="D13" s="9"/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9"/>
      <c r="D14" s="9"/>
      <c r="E14" s="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9"/>
      <c r="D15" s="9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9"/>
      <c r="D16" s="9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9"/>
      <c r="D17" s="9"/>
      <c r="E17" s="9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9"/>
      <c r="D18" s="9"/>
      <c r="E18" s="9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9"/>
      <c r="D19" s="9"/>
      <c r="E19" s="9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9"/>
      <c r="D20" s="9"/>
      <c r="E20" s="9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9"/>
      <c r="D21" s="9"/>
      <c r="E21" s="9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9"/>
      <c r="D22" s="9"/>
      <c r="E22" s="9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9"/>
      <c r="D23" s="9"/>
      <c r="E23" s="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9"/>
      <c r="D24" s="9"/>
      <c r="E24" s="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9"/>
      <c r="D25" s="9"/>
      <c r="E25" s="9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9"/>
      <c r="D26" s="9"/>
      <c r="E26" s="9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9"/>
      <c r="D27" s="9"/>
      <c r="E27" s="9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9"/>
      <c r="D28" s="9"/>
      <c r="E28" s="9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9"/>
      <c r="D29" s="9"/>
      <c r="E29" s="9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9"/>
      <c r="D30" s="9"/>
      <c r="E30" s="9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9"/>
      <c r="D31" s="9"/>
      <c r="E31" s="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9"/>
      <c r="D32" s="9"/>
      <c r="E32" s="9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9"/>
      <c r="D33" s="9"/>
      <c r="E33" s="9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9"/>
      <c r="D34" s="9"/>
      <c r="E34" s="9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9"/>
      <c r="D35" s="9"/>
      <c r="E35" s="9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9"/>
      <c r="D36" s="9"/>
      <c r="E36" s="9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9"/>
      <c r="D37" s="9"/>
      <c r="E37" s="9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9"/>
      <c r="D38" s="9"/>
      <c r="E38" s="9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9"/>
      <c r="D39" s="9"/>
      <c r="E39" s="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9"/>
      <c r="D40" s="9"/>
      <c r="E40" s="9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9"/>
      <c r="D41" s="9"/>
      <c r="E41" s="9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9"/>
      <c r="D42" s="9"/>
      <c r="E42" s="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9"/>
      <c r="D43" s="9"/>
      <c r="E43" s="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9"/>
      <c r="D44" s="9"/>
      <c r="E44" s="9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9"/>
      <c r="D45" s="9"/>
      <c r="E45" s="9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9"/>
      <c r="D46" s="9"/>
      <c r="E46" s="9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9"/>
      <c r="D47" s="9"/>
      <c r="E47" s="9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9"/>
      <c r="D48" s="9"/>
      <c r="E48" s="9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9"/>
      <c r="D49" s="9"/>
      <c r="E49" s="9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9"/>
      <c r="D50" s="9"/>
      <c r="E50" s="9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9"/>
      <c r="D51" s="9"/>
      <c r="E51" s="9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9"/>
      <c r="D52" s="9"/>
      <c r="E52" s="9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9"/>
      <c r="D53" s="9"/>
      <c r="E53" s="9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9"/>
      <c r="D54" s="9"/>
      <c r="E54" s="9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9"/>
      <c r="D55" s="9"/>
      <c r="E55" s="9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9"/>
      <c r="D56" s="9"/>
      <c r="E56" s="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9"/>
      <c r="D57" s="9"/>
      <c r="E57" s="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9"/>
      <c r="D58" s="9"/>
      <c r="E58" s="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9"/>
      <c r="D59" s="9"/>
      <c r="E59" s="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9"/>
      <c r="D60" s="9"/>
      <c r="E60" s="9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9"/>
      <c r="D61" s="9"/>
      <c r="E61" s="9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9"/>
      <c r="D62" s="9"/>
      <c r="E62" s="9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9"/>
      <c r="D63" s="9"/>
      <c r="E63" s="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9"/>
      <c r="D64" s="9"/>
      <c r="E64" s="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9"/>
      <c r="D65" s="9"/>
      <c r="E65" s="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9"/>
      <c r="D66" s="9"/>
      <c r="E66" s="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9"/>
      <c r="D67" s="9"/>
      <c r="E67" s="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9"/>
      <c r="D68" s="9"/>
      <c r="E68" s="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9"/>
      <c r="D69" s="9"/>
      <c r="E69" s="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9"/>
      <c r="D70" s="9"/>
      <c r="E70" s="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9"/>
      <c r="D71" s="9"/>
      <c r="E71" s="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9"/>
      <c r="D72" s="9"/>
      <c r="E72" s="9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9"/>
      <c r="D73" s="9"/>
      <c r="E73" s="9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9"/>
      <c r="D74" s="9"/>
      <c r="E74" s="9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9"/>
      <c r="D75" s="9"/>
      <c r="E75" s="9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9"/>
      <c r="D76" s="9"/>
      <c r="E76" s="9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9"/>
      <c r="D77" s="9"/>
      <c r="E77" s="9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9"/>
      <c r="D78" s="9"/>
      <c r="E78" s="9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9"/>
      <c r="D79" s="9"/>
      <c r="E79" s="9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9"/>
      <c r="D80" s="9"/>
      <c r="E80" s="9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9"/>
      <c r="D81" s="9"/>
      <c r="E81" s="9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9"/>
      <c r="D82" s="9"/>
      <c r="E82" s="9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9"/>
      <c r="D83" s="9"/>
      <c r="E83" s="9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9"/>
      <c r="D84" s="9"/>
      <c r="E84" s="9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9"/>
      <c r="D85" s="9"/>
      <c r="E85" s="9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9"/>
      <c r="D86" s="9"/>
      <c r="E86" s="9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9"/>
      <c r="D87" s="9"/>
      <c r="E87" s="9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9"/>
      <c r="D88" s="9"/>
      <c r="E88" s="9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9"/>
      <c r="D89" s="9"/>
      <c r="E89" s="9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9"/>
      <c r="D90" s="9"/>
      <c r="E90" s="9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9"/>
      <c r="D91" s="9"/>
      <c r="E91" s="9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9"/>
      <c r="D92" s="9"/>
      <c r="E92" s="9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9"/>
      <c r="D93" s="9"/>
      <c r="E93" s="9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9"/>
      <c r="D94" s="9"/>
      <c r="E94" s="9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9"/>
      <c r="D95" s="9"/>
      <c r="E95" s="9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9"/>
      <c r="D96" s="9"/>
      <c r="E96" s="9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9"/>
      <c r="D97" s="9"/>
      <c r="E97" s="9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9"/>
      <c r="D98" s="9"/>
      <c r="E98" s="9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9"/>
      <c r="D99" s="9"/>
      <c r="E99" s="9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9"/>
      <c r="D100" s="9"/>
      <c r="E100" s="9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9"/>
      <c r="D101" s="9"/>
      <c r="E101" s="9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9"/>
      <c r="D102" s="9"/>
      <c r="E102" s="9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9"/>
      <c r="D103" s="9"/>
      <c r="E103" s="9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9"/>
      <c r="D104" s="9"/>
      <c r="E104" s="9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9"/>
      <c r="D105" s="9"/>
      <c r="E105" s="9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9"/>
      <c r="D106" s="9"/>
      <c r="E106" s="9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9"/>
      <c r="D107" s="9"/>
      <c r="E107" s="9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9"/>
      <c r="D108" s="9"/>
      <c r="E108" s="9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9"/>
      <c r="D109" s="9"/>
      <c r="E109" s="9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9"/>
      <c r="D110" s="9"/>
      <c r="E110" s="9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9"/>
      <c r="D111" s="9"/>
      <c r="E111" s="9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9"/>
      <c r="D112" s="9"/>
      <c r="E112" s="9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9"/>
      <c r="D113" s="9"/>
      <c r="E113" s="9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9"/>
      <c r="D114" s="9"/>
      <c r="E114" s="9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9"/>
      <c r="D115" s="9"/>
      <c r="E115" s="9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9"/>
      <c r="D116" s="9"/>
      <c r="E116" s="9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9"/>
      <c r="D117" s="9"/>
      <c r="E117" s="9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9"/>
      <c r="D118" s="9"/>
      <c r="E118" s="9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9"/>
      <c r="D119" s="9"/>
      <c r="E119" s="9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9"/>
      <c r="D120" s="9"/>
      <c r="E120" s="9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9"/>
      <c r="D121" s="9"/>
      <c r="E121" s="9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9"/>
      <c r="D122" s="9"/>
      <c r="E122" s="9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9"/>
      <c r="D123" s="9"/>
      <c r="E123" s="9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9"/>
      <c r="D124" s="9"/>
      <c r="E124" s="9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9"/>
      <c r="D125" s="9"/>
      <c r="E125" s="9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9"/>
      <c r="D126" s="9"/>
      <c r="E126" s="9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9"/>
      <c r="D127" s="9"/>
      <c r="E127" s="9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9"/>
      <c r="D128" s="9"/>
      <c r="E128" s="9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9"/>
      <c r="D129" s="9"/>
      <c r="E129" s="9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9"/>
      <c r="D130" s="9"/>
      <c r="E130" s="9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9"/>
      <c r="D131" s="9"/>
      <c r="E131" s="9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9"/>
      <c r="D132" s="9"/>
      <c r="E132" s="9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9"/>
      <c r="D133" s="9"/>
      <c r="E133" s="9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9"/>
      <c r="D134" s="9"/>
      <c r="E134" s="9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9"/>
      <c r="D135" s="9"/>
      <c r="E135" s="9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9"/>
      <c r="D136" s="9"/>
      <c r="E136" s="9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9"/>
      <c r="D137" s="9"/>
      <c r="E137" s="9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9"/>
      <c r="D138" s="9"/>
      <c r="E138" s="9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9"/>
      <c r="D139" s="9"/>
      <c r="E139" s="9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9"/>
      <c r="D140" s="9"/>
      <c r="E140" s="9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9"/>
      <c r="D141" s="9"/>
      <c r="E141" s="9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9"/>
      <c r="D142" s="9"/>
      <c r="E142" s="9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9"/>
      <c r="D143" s="9"/>
      <c r="E143" s="9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9"/>
      <c r="D144" s="9"/>
      <c r="E144" s="9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9"/>
      <c r="D145" s="9"/>
      <c r="E145" s="9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9"/>
      <c r="D146" s="9"/>
      <c r="E146" s="9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9"/>
      <c r="D147" s="9"/>
      <c r="E147" s="9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9"/>
      <c r="D148" s="9"/>
      <c r="E148" s="9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9"/>
      <c r="D149" s="9"/>
      <c r="E149" s="9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9"/>
      <c r="D150" s="9"/>
      <c r="E150" s="9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9"/>
      <c r="D151" s="9"/>
      <c r="E151" s="9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9"/>
      <c r="D152" s="9"/>
      <c r="E152" s="9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9"/>
      <c r="D153" s="9"/>
      <c r="E153" s="9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9"/>
      <c r="D154" s="9"/>
      <c r="E154" s="9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9"/>
      <c r="D155" s="9"/>
      <c r="E155" s="9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9"/>
      <c r="D156" s="9"/>
      <c r="E156" s="9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9"/>
      <c r="D157" s="9"/>
      <c r="E157" s="9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9"/>
      <c r="D158" s="9"/>
      <c r="E158" s="9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9"/>
      <c r="D159" s="9"/>
      <c r="E159" s="9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9"/>
      <c r="D160" s="9"/>
      <c r="E160" s="9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9"/>
      <c r="D161" s="9"/>
      <c r="E161" s="9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9"/>
      <c r="D162" s="9"/>
      <c r="E162" s="9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9"/>
      <c r="D163" s="9"/>
      <c r="E163" s="9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9"/>
      <c r="D164" s="9"/>
      <c r="E164" s="9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9"/>
      <c r="D165" s="9"/>
      <c r="E165" s="9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9"/>
      <c r="D166" s="9"/>
      <c r="E166" s="9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9"/>
      <c r="D167" s="9"/>
      <c r="E167" s="9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9"/>
      <c r="D168" s="9"/>
      <c r="E168" s="9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9"/>
      <c r="D169" s="9"/>
      <c r="E169" s="9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9"/>
      <c r="D170" s="9"/>
      <c r="E170" s="9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9"/>
      <c r="D171" s="9"/>
      <c r="E171" s="9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9"/>
      <c r="D172" s="9"/>
      <c r="E172" s="9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9"/>
      <c r="D173" s="9"/>
      <c r="E173" s="9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9"/>
      <c r="D174" s="9"/>
      <c r="E174" s="9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9"/>
      <c r="D175" s="9"/>
      <c r="E175" s="9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9"/>
      <c r="D176" s="9"/>
      <c r="E176" s="9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9"/>
      <c r="D177" s="9"/>
      <c r="E177" s="9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9"/>
      <c r="D178" s="9"/>
      <c r="E178" s="9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9"/>
      <c r="D179" s="9"/>
      <c r="E179" s="9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9"/>
      <c r="D180" s="9"/>
      <c r="E180" s="9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9"/>
      <c r="D181" s="9"/>
      <c r="E181" s="9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9"/>
      <c r="D182" s="9"/>
      <c r="E182" s="9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9"/>
      <c r="D183" s="9"/>
      <c r="E183" s="9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9"/>
      <c r="D184" s="9"/>
      <c r="E184" s="9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9"/>
      <c r="D185" s="9"/>
      <c r="E185" s="9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9"/>
      <c r="D186" s="9"/>
      <c r="E186" s="9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9"/>
      <c r="D187" s="9"/>
      <c r="E187" s="9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9"/>
      <c r="D188" s="9"/>
      <c r="E188" s="9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9"/>
      <c r="D189" s="9"/>
      <c r="E189" s="9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9"/>
      <c r="D190" s="9"/>
      <c r="E190" s="9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9"/>
      <c r="D191" s="9"/>
      <c r="E191" s="9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9"/>
      <c r="D192" s="9"/>
      <c r="E192" s="9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9"/>
      <c r="D193" s="9"/>
      <c r="E193" s="9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9"/>
      <c r="D194" s="9"/>
      <c r="E194" s="9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9"/>
      <c r="D195" s="9"/>
      <c r="E195" s="9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9"/>
      <c r="D196" s="9"/>
      <c r="E196" s="9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9"/>
      <c r="D197" s="9"/>
      <c r="E197" s="9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9"/>
      <c r="D198" s="9"/>
      <c r="E198" s="9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9"/>
      <c r="D199" s="9"/>
      <c r="E199" s="9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9"/>
      <c r="D200" s="9"/>
      <c r="E200" s="9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9"/>
      <c r="D201" s="9"/>
      <c r="E201" s="9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9"/>
      <c r="D202" s="9"/>
      <c r="E202" s="9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9"/>
      <c r="D203" s="9"/>
      <c r="E203" s="9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9"/>
      <c r="D204" s="9"/>
      <c r="E204" s="9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9"/>
      <c r="D205" s="9"/>
      <c r="E205" s="9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9"/>
      <c r="D206" s="9"/>
      <c r="E206" s="9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9"/>
      <c r="D207" s="9"/>
      <c r="E207" s="9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9"/>
      <c r="D208" s="9"/>
      <c r="E208" s="9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9"/>
      <c r="D209" s="9"/>
      <c r="E209" s="9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9"/>
      <c r="D210" s="9"/>
      <c r="E210" s="9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9"/>
      <c r="D211" s="9"/>
      <c r="E211" s="9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9"/>
      <c r="D212" s="9"/>
      <c r="E212" s="9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9"/>
      <c r="D213" s="9"/>
      <c r="E213" s="9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9"/>
      <c r="D214" s="9"/>
      <c r="E214" s="9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9"/>
      <c r="D215" s="9"/>
      <c r="E215" s="9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9"/>
      <c r="D216" s="9"/>
      <c r="E216" s="9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9"/>
      <c r="D217" s="9"/>
      <c r="E217" s="9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9"/>
      <c r="D218" s="9"/>
      <c r="E218" s="9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9"/>
      <c r="D219" s="9"/>
      <c r="E219" s="9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9"/>
      <c r="D220" s="9"/>
      <c r="E220" s="9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">
    <mergeCell ref="B1:C1"/>
  </mergeCells>
  <hyperlinks>
    <hyperlink r:id="rId1" ref="E1"/>
  </hyperlinks>
  <printOptions/>
  <pageMargins bottom="1.0" footer="0.0" header="0.0" left="0.75" right="0.75" top="1.0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0.71"/>
    <col customWidth="1" min="3" max="3" width="20.14"/>
    <col customWidth="1" min="4" max="23" width="8.71"/>
  </cols>
  <sheetData>
    <row r="1" ht="45.0" customHeight="1">
      <c r="A1" s="2"/>
      <c r="B1" s="2"/>
      <c r="C1" s="3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9.25" customHeight="1">
      <c r="A2" s="12"/>
      <c r="B2" s="12" t="s">
        <v>17</v>
      </c>
      <c r="C2" s="12" t="s">
        <v>18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22.5" customHeight="1">
      <c r="A3" s="2"/>
      <c r="B3" s="2" t="s">
        <v>19</v>
      </c>
      <c r="C3" s="9">
        <f>Assumptions!C3*12</f>
        <v>35988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2.5" customHeight="1">
      <c r="A4" s="5"/>
      <c r="B4" s="5" t="s">
        <v>20</v>
      </c>
      <c r="C4" s="10">
        <f>C3*Assumptions!C8</f>
        <v>71976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2.5" customHeight="1">
      <c r="A5" s="2"/>
      <c r="B5" s="2" t="s">
        <v>21</v>
      </c>
      <c r="C5" s="9">
        <f>Assumptions!C5</f>
        <v>2000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2.5" customHeight="1">
      <c r="A6" s="5"/>
      <c r="B6" s="5" t="s">
        <v>22</v>
      </c>
      <c r="C6" s="13">
        <f>C4/C5</f>
        <v>35.988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2.5" customHeight="1">
      <c r="A7" s="2"/>
      <c r="B7" s="2" t="s">
        <v>23</v>
      </c>
      <c r="C7" s="14">
        <f>C5/Assumptions!C3</f>
        <v>0.666888963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:id="rId1" ref="C1"/>
  </hyperlinks>
  <printOptions/>
  <pageMargins bottom="1.0" footer="0.0" header="0.0" left="0.75" right="0.75" top="1.0"/>
  <pageSetup orientation="landscape"/>
  <drawing r:id="rId2"/>
</worksheet>
</file>